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E:\FINANCE\2023\"/>
    </mc:Choice>
  </mc:AlternateContent>
  <xr:revisionPtr revIDLastSave="0" documentId="8_{0088CE77-E093-45D8-8D42-88B2631A0D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B28" i="1"/>
  <c r="C32" i="1"/>
  <c r="B22" i="1"/>
  <c r="B8" i="1"/>
  <c r="D8" i="1" s="1"/>
  <c r="E8" i="1" s="1"/>
  <c r="C8" i="1"/>
  <c r="D39" i="1"/>
  <c r="E39" i="1" s="1"/>
  <c r="D34" i="1"/>
  <c r="E34" i="1" s="1"/>
  <c r="D31" i="1"/>
  <c r="E31" i="1" s="1"/>
  <c r="D30" i="1"/>
  <c r="E30" i="1" s="1"/>
  <c r="D29" i="1"/>
  <c r="E29" i="1" s="1"/>
  <c r="D27" i="1"/>
  <c r="E27" i="1" s="1"/>
  <c r="D21" i="1"/>
  <c r="E21" i="1" s="1"/>
  <c r="D20" i="1"/>
  <c r="E20" i="1" s="1"/>
  <c r="D13" i="1"/>
  <c r="E13" i="1" s="1"/>
  <c r="D9" i="1"/>
  <c r="E9" i="1" s="1"/>
  <c r="B41" i="1" l="1"/>
  <c r="B32" i="1"/>
  <c r="B24" i="1"/>
  <c r="B11" i="1"/>
  <c r="B15" i="1" s="1"/>
  <c r="C41" i="1"/>
  <c r="C11" i="1"/>
  <c r="D32" i="1" l="1"/>
  <c r="E32" i="1" s="1"/>
  <c r="D28" i="1"/>
  <c r="E28" i="1" s="1"/>
  <c r="C24" i="1"/>
  <c r="C43" i="1" s="1"/>
  <c r="D22" i="1"/>
  <c r="E22" i="1" s="1"/>
  <c r="B43" i="1"/>
  <c r="B36" i="1"/>
  <c r="D41" i="1"/>
  <c r="E41" i="1" s="1"/>
  <c r="C15" i="1"/>
  <c r="D15" i="1" s="1"/>
  <c r="E15" i="1" s="1"/>
  <c r="D11" i="1"/>
  <c r="E11" i="1" s="1"/>
  <c r="D24" i="1" l="1"/>
  <c r="E24" i="1" s="1"/>
  <c r="D43" i="1"/>
  <c r="C36" i="1"/>
  <c r="D36" i="1" s="1"/>
  <c r="E36" i="1" s="1"/>
</calcChain>
</file>

<file path=xl/sharedStrings.xml><?xml version="1.0" encoding="utf-8"?>
<sst xmlns="http://schemas.openxmlformats.org/spreadsheetml/2006/main" count="61" uniqueCount="34">
  <si>
    <t>Parish Financial Report</t>
  </si>
  <si>
    <t>Statement of Financial Condition</t>
  </si>
  <si>
    <t>Current Year</t>
  </si>
  <si>
    <t>Prior Year</t>
  </si>
  <si>
    <t>Difference</t>
  </si>
  <si>
    <t>Percent</t>
  </si>
  <si>
    <t>Assets</t>
  </si>
  <si>
    <t>Total Cash and Liquid Accounts</t>
  </si>
  <si>
    <t>Merrill Lynch Investment Account</t>
  </si>
  <si>
    <t xml:space="preserve"> </t>
  </si>
  <si>
    <t>Total Assets</t>
  </si>
  <si>
    <t>Net Worth</t>
  </si>
  <si>
    <t>Statement of Receipts and Expenditures</t>
  </si>
  <si>
    <t>Receipts</t>
  </si>
  <si>
    <t>Regular Collections</t>
  </si>
  <si>
    <t>Annual Picnic, Net of Expenses</t>
  </si>
  <si>
    <t>All Other Receipts</t>
  </si>
  <si>
    <t>Total Receipts</t>
  </si>
  <si>
    <t>Operating Expenditures</t>
  </si>
  <si>
    <t>Salary and Payroll</t>
  </si>
  <si>
    <t>Supplies and Printing</t>
  </si>
  <si>
    <t>Utilities</t>
  </si>
  <si>
    <t>Diocesan Assessment</t>
  </si>
  <si>
    <t>Religious Education</t>
  </si>
  <si>
    <t>All Other</t>
  </si>
  <si>
    <t>Total Operating Expenditures</t>
  </si>
  <si>
    <t>Non-Operating Expenditures</t>
  </si>
  <si>
    <t>Total Expenditures</t>
  </si>
  <si>
    <t>Church of the Annunciation</t>
  </si>
  <si>
    <t>Total Liabilities</t>
  </si>
  <si>
    <t>Capital Expenses</t>
  </si>
  <si>
    <t>Operating Surplus / (Deficit)</t>
  </si>
  <si>
    <t>Total Receipts Less Total Expenditures ( Surplus / (Deficit) )</t>
  </si>
  <si>
    <t>September 1, 2022-August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</si>
</sst>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NumberFormat="1" applyFont="1"/>
    <xf numFmtId="9" fontId="0" fillId="0" borderId="0" xfId="2" applyFont="1"/>
    <xf numFmtId="0" fontId="2" fillId="0" borderId="0" xfId="0" applyFont="1"/>
    <xf numFmtId="0" fontId="3" fillId="0" borderId="0" xfId="0" applyFont="1"/>
    <xf numFmtId="164" fontId="2" fillId="0" borderId="0" xfId="1" applyNumberFormat="1" applyFont="1"/>
    <xf numFmtId="9" fontId="2" fillId="0" borderId="0" xfId="2" applyFont="1"/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1" applyNumberFormat="1" applyFont="1"/>
    <xf numFmtId="164" fontId="4" fillId="0" borderId="0" xfId="1" applyNumberFormat="1" applyFont="1"/>
    <xf numFmtId="164" fontId="0" fillId="0" borderId="1" xfId="1" applyNumberFormat="1" applyFont="1" applyBorder="1"/>
    <xf numFmtId="164" fontId="2" fillId="0" borderId="1" xfId="1" applyNumberFormat="1" applyFont="1" applyBorder="1"/>
    <xf numFmtId="0" fontId="5" fillId="0" borderId="0" xfId="0" applyFont="1"/>
    <xf numFmtId="164" fontId="5" fillId="0" borderId="0" xfId="1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workbookViewId="0"/>
  </sheetViews>
  <sheetFormatPr defaultRowHeight="14.5" x14ac:dyDescent="0.35"/>
  <cols>
    <col min="1" max="1" width="50.26953125" bestFit="1" customWidth="1"/>
    <col min="2" max="2" width="15.7265625" style="1" customWidth="1"/>
    <col min="3" max="3" width="14.453125" style="1" customWidth="1"/>
    <col min="4" max="4" width="14.6328125" customWidth="1"/>
    <col min="5" max="5" width="9.6328125" customWidth="1"/>
  </cols>
  <sheetData>
    <row r="1" spans="1:5" x14ac:dyDescent="0.35">
      <c r="A1" s="3" t="s">
        <v>28</v>
      </c>
      <c r="B1" s="5"/>
      <c r="C1" s="5"/>
    </row>
    <row r="2" spans="1:5" x14ac:dyDescent="0.35">
      <c r="A2" s="3" t="s">
        <v>0</v>
      </c>
      <c r="B2" s="5"/>
      <c r="C2" s="5"/>
    </row>
    <row r="3" spans="1:5" x14ac:dyDescent="0.35">
      <c r="A3" s="3" t="s">
        <v>33</v>
      </c>
      <c r="B3" s="5"/>
      <c r="C3" s="5"/>
    </row>
    <row r="5" spans="1:5" x14ac:dyDescent="0.35">
      <c r="A5" s="4" t="s">
        <v>1</v>
      </c>
      <c r="B5" s="7" t="s">
        <v>2</v>
      </c>
      <c r="C5" s="7" t="s">
        <v>3</v>
      </c>
      <c r="D5" s="8" t="s">
        <v>4</v>
      </c>
      <c r="E5" s="8" t="s">
        <v>5</v>
      </c>
    </row>
    <row r="7" spans="1:5" x14ac:dyDescent="0.35">
      <c r="A7" s="3" t="s">
        <v>6</v>
      </c>
      <c r="B7" s="5"/>
      <c r="C7" s="5"/>
    </row>
    <row r="8" spans="1:5" x14ac:dyDescent="0.35">
      <c r="A8" t="s">
        <v>7</v>
      </c>
      <c r="B8" s="1">
        <f>160279.28+228236.76+40056.04</f>
        <v>428572.08</v>
      </c>
      <c r="C8" s="1">
        <f>72581.88+379103+40056.04</f>
        <v>491740.92</v>
      </c>
      <c r="D8" s="1">
        <f>B8-C8</f>
        <v>-63168.839999999967</v>
      </c>
      <c r="E8" s="2">
        <f>D8/C8</f>
        <v>-0.12845959616295502</v>
      </c>
    </row>
    <row r="9" spans="1:5" x14ac:dyDescent="0.35">
      <c r="A9" t="s">
        <v>8</v>
      </c>
      <c r="B9" s="11">
        <v>179895.16</v>
      </c>
      <c r="C9" s="11">
        <v>180085.8</v>
      </c>
      <c r="D9" s="11">
        <f>B9-C9</f>
        <v>-190.63999999998487</v>
      </c>
      <c r="E9" s="2">
        <f>D9/C9</f>
        <v>-1.0586065086752253E-3</v>
      </c>
    </row>
    <row r="10" spans="1:5" x14ac:dyDescent="0.35">
      <c r="D10" s="1" t="s">
        <v>9</v>
      </c>
      <c r="E10" s="2" t="s">
        <v>9</v>
      </c>
    </row>
    <row r="11" spans="1:5" x14ac:dyDescent="0.35">
      <c r="A11" s="3" t="s">
        <v>10</v>
      </c>
      <c r="B11" s="5">
        <f>SUM(B8:B10)</f>
        <v>608467.24</v>
      </c>
      <c r="C11" s="5">
        <f>SUM(C8:C10)</f>
        <v>671826.72</v>
      </c>
      <c r="D11" s="5">
        <f>B11-C11</f>
        <v>-63359.479999999981</v>
      </c>
      <c r="E11" s="6">
        <f>D11/C11</f>
        <v>-9.4309258792207584E-2</v>
      </c>
    </row>
    <row r="12" spans="1:5" x14ac:dyDescent="0.35">
      <c r="A12" s="3"/>
      <c r="B12" s="5"/>
      <c r="C12" s="5"/>
      <c r="D12" s="5" t="s">
        <v>9</v>
      </c>
      <c r="E12" s="2" t="s">
        <v>9</v>
      </c>
    </row>
    <row r="13" spans="1:5" x14ac:dyDescent="0.35">
      <c r="A13" s="3" t="s">
        <v>29</v>
      </c>
      <c r="B13" s="12">
        <v>66023.67</v>
      </c>
      <c r="C13" s="12">
        <v>116235.38</v>
      </c>
      <c r="D13" s="12">
        <f>B13-C13</f>
        <v>-50211.710000000006</v>
      </c>
      <c r="E13" s="6">
        <f>D13/C13</f>
        <v>-0.43198301584250859</v>
      </c>
    </row>
    <row r="14" spans="1:5" x14ac:dyDescent="0.35">
      <c r="A14" s="3"/>
      <c r="B14" s="5"/>
      <c r="C14" s="5"/>
      <c r="D14" s="5"/>
      <c r="E14" s="6" t="s">
        <v>9</v>
      </c>
    </row>
    <row r="15" spans="1:5" x14ac:dyDescent="0.35">
      <c r="A15" s="3" t="s">
        <v>11</v>
      </c>
      <c r="B15" s="5">
        <f>B11-B13</f>
        <v>542443.56999999995</v>
      </c>
      <c r="C15" s="5">
        <f>C11-C13</f>
        <v>555591.34</v>
      </c>
      <c r="D15" s="5">
        <f>B15-C15</f>
        <v>-13147.770000000019</v>
      </c>
      <c r="E15" s="6">
        <f>D15/C15</f>
        <v>-2.3664461724691423E-2</v>
      </c>
    </row>
    <row r="17" spans="1:5" x14ac:dyDescent="0.35">
      <c r="A17" s="4" t="s">
        <v>12</v>
      </c>
      <c r="B17" s="7" t="s">
        <v>2</v>
      </c>
      <c r="C17" s="7" t="s">
        <v>3</v>
      </c>
      <c r="D17" s="8" t="s">
        <v>4</v>
      </c>
      <c r="E17" s="8" t="s">
        <v>5</v>
      </c>
    </row>
    <row r="19" spans="1:5" x14ac:dyDescent="0.35">
      <c r="A19" s="3" t="s">
        <v>13</v>
      </c>
      <c r="B19" s="5"/>
      <c r="C19" s="5"/>
    </row>
    <row r="20" spans="1:5" x14ac:dyDescent="0.35">
      <c r="A20" t="s">
        <v>14</v>
      </c>
      <c r="B20" s="1">
        <v>584830</v>
      </c>
      <c r="C20" s="1">
        <v>605374.48</v>
      </c>
      <c r="D20" s="1">
        <f t="shared" ref="D20:D22" si="0">B20-C20</f>
        <v>-20544.479999999981</v>
      </c>
      <c r="E20" s="2">
        <f t="shared" ref="E20:E24" si="1">D20/C20</f>
        <v>-3.3936812136514213E-2</v>
      </c>
    </row>
    <row r="21" spans="1:5" x14ac:dyDescent="0.35">
      <c r="A21" t="s">
        <v>15</v>
      </c>
      <c r="B21" s="1">
        <v>101559</v>
      </c>
      <c r="C21" s="1">
        <v>122323.56</v>
      </c>
      <c r="D21" s="1">
        <f t="shared" si="0"/>
        <v>-20764.559999999998</v>
      </c>
      <c r="E21" s="2">
        <f t="shared" si="1"/>
        <v>-0.16975110927118209</v>
      </c>
    </row>
    <row r="22" spans="1:5" x14ac:dyDescent="0.35">
      <c r="A22" t="s">
        <v>16</v>
      </c>
      <c r="B22" s="11">
        <f>818182-B20-B21</f>
        <v>131793</v>
      </c>
      <c r="C22" s="11">
        <v>202817.02</v>
      </c>
      <c r="D22" s="11">
        <f t="shared" si="0"/>
        <v>-71024.01999999999</v>
      </c>
      <c r="E22" s="2">
        <f t="shared" si="1"/>
        <v>-0.35018767162637532</v>
      </c>
    </row>
    <row r="23" spans="1:5" x14ac:dyDescent="0.35">
      <c r="D23" s="1" t="s">
        <v>9</v>
      </c>
      <c r="E23" s="2" t="s">
        <v>9</v>
      </c>
    </row>
    <row r="24" spans="1:5" x14ac:dyDescent="0.35">
      <c r="A24" s="3" t="s">
        <v>17</v>
      </c>
      <c r="B24" s="5">
        <f>SUM(B20:B23)</f>
        <v>818182</v>
      </c>
      <c r="C24" s="5">
        <f>SUM(C20:C23)</f>
        <v>930515.06</v>
      </c>
      <c r="D24" s="5">
        <f>B24-C24</f>
        <v>-112333.06000000006</v>
      </c>
      <c r="E24" s="6">
        <f t="shared" si="1"/>
        <v>-0.12072137768517154</v>
      </c>
    </row>
    <row r="25" spans="1:5" x14ac:dyDescent="0.35">
      <c r="D25" s="1" t="s">
        <v>9</v>
      </c>
      <c r="E25" s="2" t="s">
        <v>9</v>
      </c>
    </row>
    <row r="26" spans="1:5" x14ac:dyDescent="0.35">
      <c r="A26" s="3" t="s">
        <v>18</v>
      </c>
      <c r="B26" s="5"/>
      <c r="C26" s="5"/>
      <c r="D26" s="1" t="s">
        <v>9</v>
      </c>
      <c r="E26" s="2" t="s">
        <v>9</v>
      </c>
    </row>
    <row r="27" spans="1:5" x14ac:dyDescent="0.35">
      <c r="A27" t="s">
        <v>19</v>
      </c>
      <c r="B27" s="1">
        <v>315686</v>
      </c>
      <c r="C27" s="1">
        <v>286539.15000000002</v>
      </c>
      <c r="D27" s="1">
        <f t="shared" ref="D27:D32" si="2">B27-C27</f>
        <v>29146.849999999977</v>
      </c>
      <c r="E27" s="2">
        <f t="shared" ref="E27:E32" si="3">D27/C27</f>
        <v>0.1017203059337615</v>
      </c>
    </row>
    <row r="28" spans="1:5" x14ac:dyDescent="0.35">
      <c r="A28" t="s">
        <v>20</v>
      </c>
      <c r="B28" s="1">
        <f>25549+4317</f>
        <v>29866</v>
      </c>
      <c r="C28" s="1">
        <v>24965.440000000002</v>
      </c>
      <c r="D28" s="1">
        <f t="shared" si="2"/>
        <v>4900.5599999999977</v>
      </c>
      <c r="E28" s="2">
        <f t="shared" si="3"/>
        <v>0.19629375648897024</v>
      </c>
    </row>
    <row r="29" spans="1:5" x14ac:dyDescent="0.35">
      <c r="A29" t="s">
        <v>21</v>
      </c>
      <c r="B29" s="1">
        <v>28766</v>
      </c>
      <c r="C29" s="1">
        <v>24512.84</v>
      </c>
      <c r="D29" s="1">
        <f t="shared" si="2"/>
        <v>4253.16</v>
      </c>
      <c r="E29" s="2">
        <f t="shared" si="3"/>
        <v>0.17350743528697612</v>
      </c>
    </row>
    <row r="30" spans="1:5" x14ac:dyDescent="0.35">
      <c r="A30" t="s">
        <v>22</v>
      </c>
      <c r="B30" s="1">
        <v>138774</v>
      </c>
      <c r="C30" s="1">
        <v>139554.96</v>
      </c>
      <c r="D30" s="1">
        <f t="shared" si="2"/>
        <v>-780.95999999999185</v>
      </c>
      <c r="E30" s="2">
        <f t="shared" si="3"/>
        <v>-5.5960748367524299E-3</v>
      </c>
    </row>
    <row r="31" spans="1:5" x14ac:dyDescent="0.35">
      <c r="A31" t="s">
        <v>23</v>
      </c>
      <c r="B31" s="1">
        <v>100840</v>
      </c>
      <c r="C31" s="1">
        <v>101323.66</v>
      </c>
      <c r="D31" s="1">
        <f t="shared" si="2"/>
        <v>-483.66000000000349</v>
      </c>
      <c r="E31" s="2">
        <f t="shared" si="3"/>
        <v>-4.7734161991385181E-3</v>
      </c>
    </row>
    <row r="32" spans="1:5" x14ac:dyDescent="0.35">
      <c r="A32" t="s">
        <v>24</v>
      </c>
      <c r="B32" s="10">
        <f>B34-B27-B28-B29-B30-B31</f>
        <v>125007</v>
      </c>
      <c r="C32" s="10">
        <f>C34-C27-C28-C29-C30-C31</f>
        <v>124743.96999999997</v>
      </c>
      <c r="D32" s="11">
        <f t="shared" si="2"/>
        <v>263.03000000002794</v>
      </c>
      <c r="E32" s="2">
        <f t="shared" si="3"/>
        <v>2.1085588345474975E-3</v>
      </c>
    </row>
    <row r="33" spans="1:5" x14ac:dyDescent="0.35">
      <c r="D33" s="1" t="s">
        <v>9</v>
      </c>
      <c r="E33" s="2" t="s">
        <v>9</v>
      </c>
    </row>
    <row r="34" spans="1:5" x14ac:dyDescent="0.35">
      <c r="A34" s="3" t="s">
        <v>25</v>
      </c>
      <c r="B34" s="5">
        <v>738939</v>
      </c>
      <c r="C34" s="5">
        <v>701640.02</v>
      </c>
      <c r="D34" s="5">
        <f t="shared" ref="D34:D41" si="4">B34-C34</f>
        <v>37298.979999999981</v>
      </c>
      <c r="E34" s="6">
        <f t="shared" ref="E34" si="5">D34/C34</f>
        <v>5.3159710017681119E-2</v>
      </c>
    </row>
    <row r="35" spans="1:5" x14ac:dyDescent="0.35">
      <c r="A35" s="3"/>
      <c r="B35" s="5"/>
      <c r="C35" s="5"/>
      <c r="D35" s="5"/>
      <c r="E35" s="2" t="s">
        <v>9</v>
      </c>
    </row>
    <row r="36" spans="1:5" x14ac:dyDescent="0.35">
      <c r="A36" s="3" t="s">
        <v>31</v>
      </c>
      <c r="B36" s="5">
        <f>B24-B34</f>
        <v>79243</v>
      </c>
      <c r="C36" s="5">
        <f>C24-C34</f>
        <v>228875.04000000004</v>
      </c>
      <c r="D36" s="5">
        <f t="shared" si="4"/>
        <v>-149632.04000000004</v>
      </c>
      <c r="E36" s="6">
        <f t="shared" ref="E36" si="6">D36/C36</f>
        <v>-0.65377176995796493</v>
      </c>
    </row>
    <row r="37" spans="1:5" x14ac:dyDescent="0.35">
      <c r="D37" s="1"/>
      <c r="E37" s="2" t="s">
        <v>9</v>
      </c>
    </row>
    <row r="38" spans="1:5" x14ac:dyDescent="0.35">
      <c r="A38" s="3" t="s">
        <v>26</v>
      </c>
      <c r="B38" s="5"/>
      <c r="C38" s="5"/>
      <c r="D38" s="1"/>
      <c r="E38" s="2" t="s">
        <v>9</v>
      </c>
    </row>
    <row r="39" spans="1:5" x14ac:dyDescent="0.35">
      <c r="A39" t="s">
        <v>30</v>
      </c>
      <c r="B39" s="1">
        <v>146398</v>
      </c>
      <c r="C39" s="1">
        <v>237756.51</v>
      </c>
      <c r="D39" s="9">
        <f t="shared" si="4"/>
        <v>-91358.510000000009</v>
      </c>
      <c r="E39" s="2">
        <f t="shared" ref="E39" si="7">D39/C39</f>
        <v>-0.38425240175337366</v>
      </c>
    </row>
    <row r="40" spans="1:5" x14ac:dyDescent="0.35">
      <c r="A40" t="s">
        <v>9</v>
      </c>
      <c r="D40" s="5"/>
      <c r="E40" s="2" t="s">
        <v>9</v>
      </c>
    </row>
    <row r="41" spans="1:5" x14ac:dyDescent="0.35">
      <c r="A41" s="3" t="s">
        <v>27</v>
      </c>
      <c r="B41" s="12">
        <f>B34+B39</f>
        <v>885337</v>
      </c>
      <c r="C41" s="12">
        <f>C34+C39</f>
        <v>939396.53</v>
      </c>
      <c r="D41" s="12">
        <f t="shared" si="4"/>
        <v>-54059.530000000028</v>
      </c>
      <c r="E41" s="6">
        <f t="shared" ref="E41:E43" si="8">D41/C41</f>
        <v>-5.7547082912899443E-2</v>
      </c>
    </row>
    <row r="42" spans="1:5" x14ac:dyDescent="0.35">
      <c r="D42" s="5" t="s">
        <v>9</v>
      </c>
      <c r="E42" s="6" t="s">
        <v>9</v>
      </c>
    </row>
    <row r="43" spans="1:5" x14ac:dyDescent="0.35">
      <c r="A43" s="3" t="s">
        <v>32</v>
      </c>
      <c r="B43" s="5">
        <f>B24-B41</f>
        <v>-67155</v>
      </c>
      <c r="C43" s="5">
        <f>C24-C41</f>
        <v>-8881.4699999999721</v>
      </c>
      <c r="D43" s="5">
        <f>B43-C43</f>
        <v>-58273.530000000028</v>
      </c>
      <c r="E43" s="6">
        <f t="shared" si="8"/>
        <v>6.5612483068681433</v>
      </c>
    </row>
    <row r="44" spans="1:5" x14ac:dyDescent="0.35">
      <c r="D44" t="s">
        <v>9</v>
      </c>
      <c r="E44" t="s">
        <v>9</v>
      </c>
    </row>
    <row r="45" spans="1:5" x14ac:dyDescent="0.35">
      <c r="A45" s="13"/>
      <c r="B45" s="14"/>
      <c r="D45" t="s">
        <v>9</v>
      </c>
      <c r="E45" t="s">
        <v>9</v>
      </c>
    </row>
  </sheetData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</dc:creator>
  <cp:lastModifiedBy>deacon.jim.jaworski@gmail.com</cp:lastModifiedBy>
  <cp:lastPrinted>2024-01-07T18:27:00Z</cp:lastPrinted>
  <dcterms:created xsi:type="dcterms:W3CDTF">2017-11-07T16:25:06Z</dcterms:created>
  <dcterms:modified xsi:type="dcterms:W3CDTF">2024-01-10T19:17:02Z</dcterms:modified>
</cp:coreProperties>
</file>